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Workspace\Missouri TRM\LIM Round 3\3.4.4 Blower Motor\Reference Documents\"/>
    </mc:Choice>
  </mc:AlternateContent>
  <bookViews>
    <workbookView xWindow="-15" yWindow="-15" windowWidth="11595" windowHeight="130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16" i="1" l="1"/>
  <c r="N16" i="1" l="1"/>
  <c r="O16" i="1"/>
  <c r="N20" i="1"/>
  <c r="O20" i="1"/>
  <c r="O26" i="1" s="1"/>
  <c r="O12" i="1"/>
  <c r="N12" i="1"/>
  <c r="P10" i="1"/>
  <c r="J27" i="1"/>
  <c r="K26" i="1"/>
  <c r="J26" i="1"/>
  <c r="N26" i="1" l="1"/>
</calcChain>
</file>

<file path=xl/sharedStrings.xml><?xml version="1.0" encoding="utf-8"?>
<sst xmlns="http://schemas.openxmlformats.org/spreadsheetml/2006/main" count="46" uniqueCount="28">
  <si>
    <t>Savings Estimates by Baseline Assumptions</t>
  </si>
  <si>
    <t>CAC</t>
  </si>
  <si>
    <t>No CAC</t>
  </si>
  <si>
    <t>Before Installation (All Switching Technology-Induced)</t>
  </si>
  <si>
    <t>Control Group (Recommended)</t>
  </si>
  <si>
    <t>After Installation (All Switching Naturally Occurring)</t>
  </si>
  <si>
    <t>Season</t>
  </si>
  <si>
    <t>Type of Operation</t>
  </si>
  <si>
    <t>Total Hours</t>
  </si>
  <si>
    <t>Auto Mode (hours)</t>
  </si>
  <si>
    <t>Continuous Mode "On" (hours)</t>
  </si>
  <si>
    <t>Total Savings (kWh)</t>
  </si>
  <si>
    <t>Heating Season</t>
  </si>
  <si>
    <t>Furnace</t>
  </si>
  <si>
    <t>Standby</t>
  </si>
  <si>
    <t>Fan Only</t>
  </si>
  <si>
    <t>Cooling Season</t>
  </si>
  <si>
    <t>Shoulder Periods</t>
  </si>
  <si>
    <t>Wisconsin numbers used in the Focus on Energy study</t>
  </si>
  <si>
    <t>Table 6-1 Alternate Baseline Assumptions</t>
  </si>
  <si>
    <t>Table A-1 Hours of Fan Operation</t>
  </si>
  <si>
    <t>From Table 4-6</t>
  </si>
  <si>
    <t>Total Savings</t>
  </si>
  <si>
    <t>WI Weighted Savings</t>
  </si>
  <si>
    <t>MO ECM Furnace Fan Savings - "Ameren Missouri Heating and Cooling Program Impact and Process Evaluation: Program Year 2015"</t>
  </si>
  <si>
    <t>Early Replacement</t>
  </si>
  <si>
    <t>Replace at Failure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</si>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</sst>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0" fillId="0" borderId="3" xfId="0" applyBorder="1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4" fontId="0" fillId="0" borderId="3" xfId="2" applyNumberFormat="1" applyFont="1" applyFill="1" applyBorder="1" applyAlignment="1">
      <alignment wrapText="1"/>
    </xf>
    <xf numFmtId="164" fontId="0" fillId="0" borderId="8" xfId="2" applyNumberFormat="1" applyFont="1" applyFill="1" applyBorder="1" applyAlignment="1">
      <alignment wrapText="1"/>
    </xf>
    <xf numFmtId="0" fontId="0" fillId="0" borderId="6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2" xfId="0" applyBorder="1"/>
    <xf numFmtId="0" fontId="0" fillId="0" borderId="8" xfId="0" applyBorder="1"/>
    <xf numFmtId="0" fontId="0" fillId="0" borderId="0" xfId="0" applyFill="1" applyBorder="1" applyAlignment="1">
      <alignment wrapText="1"/>
    </xf>
    <xf numFmtId="0" fontId="0" fillId="0" borderId="10" xfId="1" applyNumberFormat="1" applyFont="1" applyFill="1" applyBorder="1" applyAlignment="1">
      <alignment horizontal="center" vertical="center"/>
    </xf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NumberFormat="1" applyBorder="1"/>
    <xf numFmtId="43" fontId="0" fillId="0" borderId="0" xfId="1" applyFont="1" applyBorder="1"/>
    <xf numFmtId="0" fontId="0" fillId="0" borderId="23" xfId="0" applyBorder="1"/>
    <xf numFmtId="0" fontId="0" fillId="0" borderId="24" xfId="0" applyBorder="1"/>
    <xf numFmtId="0" fontId="0" fillId="0" borderId="21" xfId="0" applyBorder="1"/>
    <xf numFmtId="0" fontId="0" fillId="0" borderId="13" xfId="0" applyBorder="1"/>
    <xf numFmtId="0" fontId="0" fillId="0" borderId="21" xfId="1" applyNumberFormat="1" applyFont="1" applyBorder="1" applyAlignment="1">
      <alignment horizontal="center" vertical="center"/>
    </xf>
    <xf numFmtId="0" fontId="0" fillId="0" borderId="6" xfId="1" applyNumberFormat="1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0" fontId="0" fillId="0" borderId="9" xfId="1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" fontId="0" fillId="0" borderId="0" xfId="0" applyNumberFormat="1"/>
    <xf numFmtId="164" fontId="0" fillId="0" borderId="0" xfId="2" applyNumberFormat="1" applyFont="1" applyFill="1" applyBorder="1" applyAlignment="1">
      <alignment wrapText="1"/>
    </xf>
    <xf numFmtId="1" fontId="0" fillId="2" borderId="5" xfId="1" applyNumberFormat="1" applyFont="1" applyFill="1" applyBorder="1" applyAlignment="1">
      <alignment horizontal="center" vertical="center"/>
    </xf>
    <xf numFmtId="1" fontId="0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0" fontId="0" fillId="0" borderId="6" xfId="1" applyNumberFormat="1" applyFont="1" applyBorder="1" applyAlignment="1">
      <alignment horizontal="center" vertical="center"/>
    </xf>
    <xf numFmtId="0" fontId="0" fillId="0" borderId="21" xfId="1" applyNumberFormat="1" applyFont="1" applyBorder="1" applyAlignment="1">
      <alignment horizontal="center" vertical="center"/>
    </xf>
    <xf numFmtId="0" fontId="0" fillId="0" borderId="10" xfId="1" applyNumberFormat="1" applyFont="1" applyBorder="1" applyAlignment="1">
      <alignment horizontal="center" vertical="center"/>
    </xf>
    <xf numFmtId="0" fontId="0" fillId="0" borderId="22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/>
    </xf>
    <xf numFmtId="0" fontId="0" fillId="0" borderId="9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6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tabSelected="1" zoomScale="80" zoomScaleNormal="80" workbookViewId="0">
      <selection activeCell="N8" sqref="N8"/>
    </sheetView>
  </sheetViews>
  <sheetFormatPr defaultRowHeight="14.25" x14ac:dyDescent="0.2"/>
  <cols>
    <col min="1" max="1" width="2.5" customWidth="1"/>
    <col min="3" max="5" width="15.625" customWidth="1"/>
    <col min="14" max="14" width="17.125" customWidth="1"/>
    <col min="15" max="15" width="16.875" bestFit="1" customWidth="1"/>
    <col min="16" max="16" width="8" bestFit="1" customWidth="1"/>
  </cols>
  <sheetData>
    <row r="1" spans="2:16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6" ht="15" thickBot="1" x14ac:dyDescent="0.25">
      <c r="B2" t="s">
        <v>18</v>
      </c>
      <c r="M2" s="1"/>
    </row>
    <row r="3" spans="2:16" x14ac:dyDescent="0.2">
      <c r="B3" s="4"/>
      <c r="C3" s="15"/>
      <c r="D3" s="15"/>
      <c r="E3" s="15"/>
      <c r="F3" s="15"/>
      <c r="G3" s="15"/>
      <c r="H3" s="15"/>
      <c r="I3" s="15"/>
      <c r="J3" s="15"/>
      <c r="K3" s="15"/>
      <c r="L3" s="5"/>
      <c r="M3" s="1"/>
    </row>
    <row r="4" spans="2:16" ht="15" thickBot="1" x14ac:dyDescent="0.25">
      <c r="B4" s="2"/>
      <c r="C4" s="51" t="s">
        <v>19</v>
      </c>
      <c r="D4" s="51"/>
      <c r="E4" s="51"/>
      <c r="F4" s="3"/>
      <c r="H4" s="3"/>
      <c r="I4" s="3"/>
      <c r="J4" s="3"/>
      <c r="K4" s="3"/>
      <c r="L4" s="16"/>
      <c r="M4" s="1"/>
    </row>
    <row r="5" spans="2:16" x14ac:dyDescent="0.2">
      <c r="B5" s="2"/>
      <c r="C5" s="52" t="s">
        <v>0</v>
      </c>
      <c r="D5" s="53"/>
      <c r="E5" s="54"/>
      <c r="F5" s="3"/>
      <c r="G5" s="4" t="s">
        <v>1</v>
      </c>
      <c r="H5" s="5" t="s">
        <v>2</v>
      </c>
      <c r="I5" s="3"/>
      <c r="J5" s="3"/>
      <c r="K5" s="3"/>
      <c r="L5" s="16"/>
      <c r="M5" s="1"/>
      <c r="N5" s="3"/>
      <c r="O5" s="3"/>
    </row>
    <row r="6" spans="2:16" ht="57" x14ac:dyDescent="0.2">
      <c r="B6" s="2"/>
      <c r="C6" s="6" t="s">
        <v>3</v>
      </c>
      <c r="D6" s="7" t="s">
        <v>4</v>
      </c>
      <c r="E6" s="8" t="s">
        <v>5</v>
      </c>
      <c r="F6" s="3"/>
      <c r="G6" s="9">
        <v>0.95299999999999996</v>
      </c>
      <c r="H6" s="10">
        <v>4.7E-2</v>
      </c>
      <c r="I6" s="17"/>
      <c r="J6" s="17"/>
      <c r="K6" s="17"/>
      <c r="L6" s="16"/>
      <c r="M6" s="1"/>
      <c r="N6" s="33"/>
      <c r="O6" s="33"/>
    </row>
    <row r="7" spans="2:16" ht="15" thickBot="1" x14ac:dyDescent="0.25">
      <c r="B7" s="2"/>
      <c r="C7" s="30">
        <v>626</v>
      </c>
      <c r="D7" s="18">
        <v>733</v>
      </c>
      <c r="E7" s="29">
        <v>1216</v>
      </c>
      <c r="F7" s="3"/>
      <c r="G7" s="19"/>
      <c r="H7" s="20"/>
      <c r="I7" s="21"/>
      <c r="J7" s="21"/>
      <c r="K7" s="21"/>
      <c r="L7" s="16"/>
      <c r="M7" s="1"/>
      <c r="N7" s="21"/>
      <c r="O7" s="21"/>
    </row>
    <row r="8" spans="2:16" ht="15" thickBot="1" x14ac:dyDescent="0.25">
      <c r="B8" s="2"/>
      <c r="C8" s="3"/>
      <c r="D8" s="3"/>
      <c r="E8" s="3"/>
      <c r="F8" s="3"/>
      <c r="G8" s="22"/>
      <c r="H8" s="22"/>
      <c r="I8" s="22"/>
      <c r="J8" s="22"/>
      <c r="K8" s="22"/>
      <c r="L8" s="16"/>
      <c r="N8" t="s">
        <v>24</v>
      </c>
    </row>
    <row r="9" spans="2:16" ht="15" thickBot="1" x14ac:dyDescent="0.25">
      <c r="B9" s="2"/>
      <c r="C9" s="3" t="s">
        <v>20</v>
      </c>
      <c r="D9" s="3"/>
      <c r="E9" s="3"/>
      <c r="F9" s="3"/>
      <c r="G9" s="3"/>
      <c r="H9" s="3"/>
      <c r="I9" s="3"/>
      <c r="J9" s="23" t="s">
        <v>21</v>
      </c>
      <c r="K9" s="24"/>
      <c r="L9" s="16"/>
      <c r="N9" t="s">
        <v>25</v>
      </c>
      <c r="O9" t="s">
        <v>26</v>
      </c>
      <c r="P9" t="s">
        <v>27</v>
      </c>
    </row>
    <row r="10" spans="2:16" ht="14.25" customHeight="1" x14ac:dyDescent="0.2">
      <c r="B10" s="2"/>
      <c r="C10" s="55" t="s">
        <v>6</v>
      </c>
      <c r="D10" s="57" t="s">
        <v>7</v>
      </c>
      <c r="E10" s="50" t="s">
        <v>8</v>
      </c>
      <c r="F10" s="50" t="s">
        <v>9</v>
      </c>
      <c r="G10" s="50"/>
      <c r="H10" s="46" t="s">
        <v>10</v>
      </c>
      <c r="I10" s="47"/>
      <c r="J10" s="48" t="s">
        <v>11</v>
      </c>
      <c r="K10" s="49"/>
      <c r="L10" s="16"/>
      <c r="N10">
        <v>649</v>
      </c>
      <c r="O10">
        <v>662</v>
      </c>
      <c r="P10" s="32">
        <f>AVERAGE(N10:O10)</f>
        <v>655.5</v>
      </c>
    </row>
    <row r="11" spans="2:16" x14ac:dyDescent="0.2">
      <c r="B11" s="2"/>
      <c r="C11" s="56"/>
      <c r="D11" s="58"/>
      <c r="E11" s="59"/>
      <c r="F11" s="11" t="s">
        <v>1</v>
      </c>
      <c r="G11" s="11" t="s">
        <v>2</v>
      </c>
      <c r="H11" s="11" t="s">
        <v>1</v>
      </c>
      <c r="I11" s="25" t="s">
        <v>2</v>
      </c>
      <c r="J11" s="6" t="s">
        <v>1</v>
      </c>
      <c r="K11" s="8" t="s">
        <v>2</v>
      </c>
      <c r="L11" s="16"/>
      <c r="N11" s="6" t="s">
        <v>1</v>
      </c>
      <c r="O11" s="8" t="s">
        <v>2</v>
      </c>
    </row>
    <row r="12" spans="2:16" x14ac:dyDescent="0.2">
      <c r="B12" s="2"/>
      <c r="C12" s="36" t="s">
        <v>12</v>
      </c>
      <c r="D12" s="11" t="s">
        <v>13</v>
      </c>
      <c r="E12" s="39">
        <v>4500</v>
      </c>
      <c r="F12" s="39">
        <v>1000</v>
      </c>
      <c r="G12" s="39"/>
      <c r="H12" s="39">
        <v>1000</v>
      </c>
      <c r="I12" s="40"/>
      <c r="J12" s="44">
        <v>481</v>
      </c>
      <c r="K12" s="37">
        <v>481</v>
      </c>
      <c r="L12" s="16"/>
      <c r="N12" s="34">
        <f>$P$10/$J$27*J12</f>
        <v>429.98319864061727</v>
      </c>
      <c r="O12" s="35">
        <f>$P$10/$J$27*K12</f>
        <v>429.98319864061727</v>
      </c>
    </row>
    <row r="13" spans="2:16" x14ac:dyDescent="0.2">
      <c r="B13" s="2"/>
      <c r="C13" s="36"/>
      <c r="D13" s="11" t="s">
        <v>1</v>
      </c>
      <c r="E13" s="39"/>
      <c r="F13" s="39">
        <v>0</v>
      </c>
      <c r="G13" s="39"/>
      <c r="H13" s="39">
        <v>0</v>
      </c>
      <c r="I13" s="40"/>
      <c r="J13" s="44"/>
      <c r="K13" s="37"/>
      <c r="L13" s="16"/>
      <c r="N13" s="34"/>
      <c r="O13" s="35"/>
    </row>
    <row r="14" spans="2:16" x14ac:dyDescent="0.2">
      <c r="B14" s="2"/>
      <c r="C14" s="36"/>
      <c r="D14" s="11" t="s">
        <v>14</v>
      </c>
      <c r="E14" s="39"/>
      <c r="F14" s="39">
        <v>3500</v>
      </c>
      <c r="G14" s="39"/>
      <c r="H14" s="39">
        <v>0</v>
      </c>
      <c r="I14" s="40"/>
      <c r="J14" s="44"/>
      <c r="K14" s="37"/>
      <c r="L14" s="16"/>
      <c r="N14" s="34"/>
      <c r="O14" s="35"/>
    </row>
    <row r="15" spans="2:16" x14ac:dyDescent="0.2">
      <c r="B15" s="2"/>
      <c r="C15" s="36"/>
      <c r="D15" s="11" t="s">
        <v>15</v>
      </c>
      <c r="E15" s="39"/>
      <c r="F15" s="39">
        <v>0</v>
      </c>
      <c r="G15" s="39"/>
      <c r="H15" s="39">
        <v>3500</v>
      </c>
      <c r="I15" s="40"/>
      <c r="J15" s="44"/>
      <c r="K15" s="37"/>
      <c r="L15" s="16"/>
      <c r="N15" s="34"/>
      <c r="O15" s="35"/>
    </row>
    <row r="16" spans="2:16" x14ac:dyDescent="0.2">
      <c r="B16" s="2"/>
      <c r="C16" s="36" t="s">
        <v>16</v>
      </c>
      <c r="D16" s="11" t="s">
        <v>13</v>
      </c>
      <c r="E16" s="39">
        <v>2400</v>
      </c>
      <c r="F16" s="39">
        <v>0</v>
      </c>
      <c r="G16" s="39"/>
      <c r="H16" s="39">
        <v>0</v>
      </c>
      <c r="I16" s="40"/>
      <c r="J16" s="44">
        <v>178</v>
      </c>
      <c r="K16" s="37">
        <v>120</v>
      </c>
      <c r="L16" s="16"/>
      <c r="N16" s="34">
        <f t="shared" ref="N16" si="0">$P$10/$J$27*J16</f>
        <v>159.1206015759457</v>
      </c>
      <c r="O16" s="35">
        <f t="shared" ref="O16" si="1">$P$10/$J$27*K16</f>
        <v>107.27231566917686</v>
      </c>
      <c r="P16">
        <f>0.87*N16+0.13*O16</f>
        <v>152.38032440806575</v>
      </c>
    </row>
    <row r="17" spans="2:15" x14ac:dyDescent="0.2">
      <c r="B17" s="2"/>
      <c r="C17" s="36"/>
      <c r="D17" s="11" t="s">
        <v>1</v>
      </c>
      <c r="E17" s="39"/>
      <c r="F17" s="28">
        <v>310</v>
      </c>
      <c r="G17" s="28">
        <v>0</v>
      </c>
      <c r="H17" s="28">
        <v>310</v>
      </c>
      <c r="I17" s="27">
        <v>0</v>
      </c>
      <c r="J17" s="44"/>
      <c r="K17" s="37"/>
      <c r="L17" s="16"/>
      <c r="N17" s="34"/>
      <c r="O17" s="35"/>
    </row>
    <row r="18" spans="2:15" x14ac:dyDescent="0.2">
      <c r="B18" s="2"/>
      <c r="C18" s="36"/>
      <c r="D18" s="11" t="s">
        <v>14</v>
      </c>
      <c r="E18" s="39"/>
      <c r="F18" s="28">
        <v>2090</v>
      </c>
      <c r="G18" s="28">
        <v>2400</v>
      </c>
      <c r="H18" s="39">
        <v>0</v>
      </c>
      <c r="I18" s="40"/>
      <c r="J18" s="44"/>
      <c r="K18" s="37"/>
      <c r="L18" s="16"/>
      <c r="N18" s="34"/>
      <c r="O18" s="35"/>
    </row>
    <row r="19" spans="2:15" x14ac:dyDescent="0.2">
      <c r="B19" s="2"/>
      <c r="C19" s="36"/>
      <c r="D19" s="11" t="s">
        <v>15</v>
      </c>
      <c r="E19" s="39"/>
      <c r="F19" s="39">
        <v>0</v>
      </c>
      <c r="G19" s="39"/>
      <c r="H19" s="28">
        <v>2090</v>
      </c>
      <c r="I19" s="27">
        <v>2400</v>
      </c>
      <c r="J19" s="44"/>
      <c r="K19" s="37"/>
      <c r="L19" s="16"/>
      <c r="N19" s="34"/>
      <c r="O19" s="35"/>
    </row>
    <row r="20" spans="2:15" x14ac:dyDescent="0.2">
      <c r="B20" s="2"/>
      <c r="C20" s="36" t="s">
        <v>17</v>
      </c>
      <c r="D20" s="11" t="s">
        <v>13</v>
      </c>
      <c r="E20" s="39">
        <v>1900</v>
      </c>
      <c r="F20" s="39">
        <v>0</v>
      </c>
      <c r="G20" s="39"/>
      <c r="H20" s="39">
        <v>0</v>
      </c>
      <c r="I20" s="40"/>
      <c r="J20" s="44">
        <v>77</v>
      </c>
      <c r="K20" s="37">
        <v>77</v>
      </c>
      <c r="L20" s="16"/>
      <c r="N20" s="34">
        <f t="shared" ref="N20" si="2">$P$10/$J$27*J20</f>
        <v>68.833069221055155</v>
      </c>
      <c r="O20" s="35">
        <f t="shared" ref="O20" si="3">$P$10/$J$27*K20</f>
        <v>68.833069221055155</v>
      </c>
    </row>
    <row r="21" spans="2:15" x14ac:dyDescent="0.2">
      <c r="B21" s="2"/>
      <c r="C21" s="36"/>
      <c r="D21" s="11" t="s">
        <v>1</v>
      </c>
      <c r="E21" s="39"/>
      <c r="F21" s="39">
        <v>0</v>
      </c>
      <c r="G21" s="39"/>
      <c r="H21" s="39">
        <v>0</v>
      </c>
      <c r="I21" s="40"/>
      <c r="J21" s="44"/>
      <c r="K21" s="37"/>
      <c r="L21" s="16"/>
      <c r="N21" s="34"/>
      <c r="O21" s="35"/>
    </row>
    <row r="22" spans="2:15" x14ac:dyDescent="0.2">
      <c r="B22" s="2"/>
      <c r="C22" s="36"/>
      <c r="D22" s="11" t="s">
        <v>14</v>
      </c>
      <c r="E22" s="39"/>
      <c r="F22" s="39">
        <v>1900</v>
      </c>
      <c r="G22" s="39"/>
      <c r="H22" s="39">
        <v>0</v>
      </c>
      <c r="I22" s="40"/>
      <c r="J22" s="44"/>
      <c r="K22" s="37"/>
      <c r="L22" s="16"/>
      <c r="N22" s="34"/>
      <c r="O22" s="35"/>
    </row>
    <row r="23" spans="2:15" ht="15" thickBot="1" x14ac:dyDescent="0.25">
      <c r="B23" s="2"/>
      <c r="C23" s="43"/>
      <c r="D23" s="12" t="s">
        <v>15</v>
      </c>
      <c r="E23" s="41"/>
      <c r="F23" s="41">
        <v>0</v>
      </c>
      <c r="G23" s="41"/>
      <c r="H23" s="41">
        <v>1900</v>
      </c>
      <c r="I23" s="42"/>
      <c r="J23" s="45"/>
      <c r="K23" s="38"/>
      <c r="L23" s="16"/>
      <c r="N23" s="34"/>
      <c r="O23" s="35"/>
    </row>
    <row r="24" spans="2:15" ht="15" thickBot="1" x14ac:dyDescent="0.25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26"/>
    </row>
    <row r="26" spans="2:15" x14ac:dyDescent="0.2">
      <c r="I26" s="31" t="s">
        <v>22</v>
      </c>
      <c r="J26">
        <f>SUM(J12:J23)</f>
        <v>736</v>
      </c>
      <c r="K26">
        <f>SUM(K12:K23)</f>
        <v>678</v>
      </c>
      <c r="M26" s="31" t="s">
        <v>22</v>
      </c>
      <c r="N26" s="32">
        <f>SUM(N12:N23)</f>
        <v>657.93686943761804</v>
      </c>
      <c r="O26" s="32">
        <f>SUM(O12:O23)</f>
        <v>606.08858353084929</v>
      </c>
    </row>
    <row r="27" spans="2:15" x14ac:dyDescent="0.2">
      <c r="I27" s="31" t="s">
        <v>23</v>
      </c>
      <c r="J27" s="32">
        <f>J26*G6+K26*H6</f>
        <v>733.274</v>
      </c>
      <c r="M27" s="31"/>
      <c r="N27" s="32"/>
      <c r="O27" s="32"/>
    </row>
  </sheetData>
  <mergeCells count="46">
    <mergeCell ref="C4:E4"/>
    <mergeCell ref="C5:E5"/>
    <mergeCell ref="C10:C11"/>
    <mergeCell ref="D10:D11"/>
    <mergeCell ref="E10:E11"/>
    <mergeCell ref="C12:C15"/>
    <mergeCell ref="E12:E15"/>
    <mergeCell ref="F12:G12"/>
    <mergeCell ref="H12:I12"/>
    <mergeCell ref="J12:J15"/>
    <mergeCell ref="F13:G13"/>
    <mergeCell ref="H13:I13"/>
    <mergeCell ref="F14:G14"/>
    <mergeCell ref="H14:I14"/>
    <mergeCell ref="F15:G15"/>
    <mergeCell ref="H15:I15"/>
    <mergeCell ref="J16:J19"/>
    <mergeCell ref="H10:I10"/>
    <mergeCell ref="J10:K10"/>
    <mergeCell ref="K12:K15"/>
    <mergeCell ref="F10:G10"/>
    <mergeCell ref="K16:K19"/>
    <mergeCell ref="H18:I18"/>
    <mergeCell ref="F19:G19"/>
    <mergeCell ref="C16:C19"/>
    <mergeCell ref="K20:K23"/>
    <mergeCell ref="F21:G21"/>
    <mergeCell ref="H21:I21"/>
    <mergeCell ref="F22:G22"/>
    <mergeCell ref="H22:I22"/>
    <mergeCell ref="F23:G23"/>
    <mergeCell ref="H23:I23"/>
    <mergeCell ref="C20:C23"/>
    <mergeCell ref="E20:E23"/>
    <mergeCell ref="F20:G20"/>
    <mergeCell ref="H20:I20"/>
    <mergeCell ref="J20:J23"/>
    <mergeCell ref="E16:E19"/>
    <mergeCell ref="F16:G16"/>
    <mergeCell ref="H16:I16"/>
    <mergeCell ref="N12:N15"/>
    <mergeCell ref="O12:O15"/>
    <mergeCell ref="N16:N19"/>
    <mergeCell ref="O16:O19"/>
    <mergeCell ref="N20:N23"/>
    <mergeCell ref="O20:O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F60D44-BEA6-47B3-9C2F-3E0BD14E2A3B}"/>
</file>

<file path=customXml/itemProps2.xml><?xml version="1.0" encoding="utf-8"?>
<ds:datastoreItem xmlns:ds="http://schemas.openxmlformats.org/officeDocument/2006/customXml" ds:itemID="{D4D26A1E-9C09-451F-8E4C-882E14C0AFE6}"/>
</file>

<file path=customXml/itemProps3.xml><?xml version="1.0" encoding="utf-8"?>
<ds:datastoreItem xmlns:ds="http://schemas.openxmlformats.org/officeDocument/2006/customXml" ds:itemID="{50EB836F-D6AA-4CE1-B279-493E733AD5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VEIC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Damon Lane</dc:creator>
  <cp:lastModifiedBy>Bradley D. Williams</cp:lastModifiedBy>
  <dcterms:created xsi:type="dcterms:W3CDTF">2012-01-23T18:52:26Z</dcterms:created>
  <dcterms:modified xsi:type="dcterms:W3CDTF">2016-12-19T14:59:50Z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